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911" activeTab="0"/>
  </bookViews>
  <sheets>
    <sheet name="งบแสดงผลดำเนินงาน ไตรมาส1 ปี57" sheetId="1" r:id="rId1"/>
    <sheet name="Sheet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<sst xmlns="http://schemas.openxmlformats.org/spreadsheetml/2006/main" count="96" uniqueCount="64">
  <si>
    <t>ประมาณการ</t>
  </si>
  <si>
    <t>รายการ</t>
  </si>
  <si>
    <t>-</t>
  </si>
  <si>
    <t>รวมรายรับ</t>
  </si>
  <si>
    <t>รวมรายจ่าย</t>
  </si>
  <si>
    <t>องค์การบริหารส่วนจังหวัดสมุทรสาคร</t>
  </si>
  <si>
    <t>ค่าตอบแทน</t>
  </si>
  <si>
    <t>งบกลาง</t>
  </si>
  <si>
    <t>งบแสดงผลการดำเนินงานจ่ายจากเงินรายรับ</t>
  </si>
  <si>
    <t>รวม</t>
  </si>
  <si>
    <t>บริหารงาน</t>
  </si>
  <si>
    <t>การรักษา</t>
  </si>
  <si>
    <t>การศึกษา</t>
  </si>
  <si>
    <t>สังคม</t>
  </si>
  <si>
    <t>สาธารณสุข</t>
  </si>
  <si>
    <t>เคหะและ</t>
  </si>
  <si>
    <t>สร้างความ</t>
  </si>
  <si>
    <t>การศาสนา</t>
  </si>
  <si>
    <t>อุตสาหกรรม</t>
  </si>
  <si>
    <t>การเกษตร</t>
  </si>
  <si>
    <t>การพาณิชย์</t>
  </si>
  <si>
    <t>ทั่วไป</t>
  </si>
  <si>
    <t>ความสงบ</t>
  </si>
  <si>
    <t>สงเคราะห์</t>
  </si>
  <si>
    <t>ชุมชน</t>
  </si>
  <si>
    <t>เข้มแข็ง</t>
  </si>
  <si>
    <t>วัฒนธรรมและ</t>
  </si>
  <si>
    <t>และ</t>
  </si>
  <si>
    <t>ภายใน</t>
  </si>
  <si>
    <t>ของชุมชน</t>
  </si>
  <si>
    <t>นันทนาการ</t>
  </si>
  <si>
    <t>การโยธา</t>
  </si>
  <si>
    <t>รายจ่าย</t>
  </si>
  <si>
    <t>เงินเดือน</t>
  </si>
  <si>
    <t>เงินเดือน (ท)</t>
  </si>
  <si>
    <t>ค่าจ้างประจำ</t>
  </si>
  <si>
    <t>ค่าจ้างประจำ (ท)</t>
  </si>
  <si>
    <t>ค่าจ้างชั่วคราว</t>
  </si>
  <si>
    <t>ค่าจ้างชั่วคราว  (ท)</t>
  </si>
  <si>
    <t>ค่าใช้สอย</t>
  </si>
  <si>
    <t>ค่าใช้สอย  (ท)</t>
  </si>
  <si>
    <t>ค่าวัสดุ</t>
  </si>
  <si>
    <t>ค่าวัสดุ (ท)</t>
  </si>
  <si>
    <t>ค่าสาธารณูปโภค</t>
  </si>
  <si>
    <t>ค่าสาธารณูปโภค (ท)</t>
  </si>
  <si>
    <t>เงินอุดหนุน</t>
  </si>
  <si>
    <t>เงินอุดหนุน (ก)</t>
  </si>
  <si>
    <t>รายจ่ายอื่น</t>
  </si>
  <si>
    <t>งบกลาง  (ท)</t>
  </si>
  <si>
    <t>ค่าครุภัณฑ์  (หมายเหตุ 1)</t>
  </si>
  <si>
    <t>ค่าครุภัณฑ์  (ท)</t>
  </si>
  <si>
    <t>ค่าที่ดินและสิ่งก่อสร้าง (หมายเหตุ 2)</t>
  </si>
  <si>
    <t>ค่าที่ดินและสิ่งก่อสร้าง (ท)  (หมายเหตุ 2)</t>
  </si>
  <si>
    <t>-2-</t>
  </si>
  <si>
    <t>รายรับ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</si>
  <si>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</si>
  <si>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</si>
  <si>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</si>
  <si>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รายได้เบ็ดเตล็ด</t>
  </si>
  <si>
    <t>รายได้จากทุน</t>
  </si>
  <si>
    <t>รัรฐบาลจัดสรร</t>
  </si>
  <si>
    <t>อุดหนุนทั่วไป</t>
  </si>
  <si>
    <t>อุดหนุนเฉพาะกิจ</t>
  </si>
  <si>
    <t>รายรับสูงกว่ารายจ่าย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</si>
</sst>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6"/>
      <name val="AngsanaUPC"/>
      <family val="0"/>
    </font>
    <font>
      <sz val="11"/>
      <color indexed="8"/>
      <name val="Tahoma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0"/>
      <name val="Arial"/>
      <family val="0"/>
    </font>
    <font>
      <b/>
      <sz val="13.5"/>
      <name val="TH SarabunPSK"/>
      <family val="2"/>
    </font>
    <font>
      <b/>
      <sz val="12.5"/>
      <name val="TH SarabunPSK"/>
      <family val="2"/>
    </font>
    <font>
      <sz val="12"/>
      <name val="TH SarabunPSK"/>
      <family val="2"/>
    </font>
    <font>
      <sz val="13.5"/>
      <name val="TH SarabunPSK"/>
      <family val="2"/>
    </font>
    <font>
      <u val="single"/>
      <sz val="14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4" fontId="6" fillId="0" borderId="0" xfId="46" applyNumberFormat="1" applyFont="1" applyFill="1">
      <alignment/>
      <protection/>
    </xf>
    <xf numFmtId="0" fontId="6" fillId="0" borderId="0" xfId="46" applyFont="1" applyFill="1">
      <alignment/>
      <protection/>
    </xf>
    <xf numFmtId="0" fontId="6" fillId="0" borderId="10" xfId="46" applyFont="1" applyFill="1" applyBorder="1" applyAlignment="1">
      <alignment horizontal="center"/>
      <protection/>
    </xf>
    <xf numFmtId="0" fontId="6" fillId="0" borderId="0" xfId="46" applyFont="1" applyFill="1" applyBorder="1" applyAlignment="1">
      <alignment horizontal="center"/>
      <protection/>
    </xf>
    <xf numFmtId="4" fontId="7" fillId="0" borderId="11" xfId="46" applyNumberFormat="1" applyFont="1" applyFill="1" applyBorder="1" applyAlignment="1">
      <alignment horizontal="center" vertical="center"/>
      <protection/>
    </xf>
    <xf numFmtId="4" fontId="7" fillId="0" borderId="12" xfId="46" applyNumberFormat="1" applyFont="1" applyFill="1" applyBorder="1" applyAlignment="1">
      <alignment horizontal="center" vertical="center"/>
      <protection/>
    </xf>
    <xf numFmtId="4" fontId="7" fillId="0" borderId="13" xfId="46" applyNumberFormat="1" applyFont="1" applyFill="1" applyBorder="1" applyAlignment="1">
      <alignment horizontal="center" vertical="center"/>
      <protection/>
    </xf>
    <xf numFmtId="4" fontId="7" fillId="0" borderId="14" xfId="46" applyNumberFormat="1" applyFont="1" applyFill="1" applyBorder="1" applyAlignment="1">
      <alignment horizontal="center" vertical="center"/>
      <protection/>
    </xf>
    <xf numFmtId="4" fontId="7" fillId="0" borderId="0" xfId="46" applyNumberFormat="1" applyFont="1" applyFill="1" applyAlignment="1">
      <alignment vertical="center"/>
      <protection/>
    </xf>
    <xf numFmtId="0" fontId="7" fillId="0" borderId="0" xfId="46" applyFont="1" applyFill="1" applyAlignment="1">
      <alignment vertical="center"/>
      <protection/>
    </xf>
    <xf numFmtId="4" fontId="7" fillId="0" borderId="15" xfId="46" applyNumberFormat="1" applyFont="1" applyFill="1" applyBorder="1" applyAlignment="1">
      <alignment horizontal="center" vertical="center"/>
      <protection/>
    </xf>
    <xf numFmtId="4" fontId="7" fillId="0" borderId="16" xfId="46" applyNumberFormat="1" applyFont="1" applyFill="1" applyBorder="1" applyAlignment="1">
      <alignment horizontal="center" vertical="center"/>
      <protection/>
    </xf>
    <xf numFmtId="4" fontId="7" fillId="0" borderId="0" xfId="46" applyNumberFormat="1" applyFont="1" applyFill="1" applyBorder="1" applyAlignment="1">
      <alignment horizontal="center" vertical="center"/>
      <protection/>
    </xf>
    <xf numFmtId="4" fontId="7" fillId="0" borderId="17" xfId="46" applyNumberFormat="1" applyFont="1" applyFill="1" applyBorder="1" applyAlignment="1">
      <alignment horizontal="center" vertical="center"/>
      <protection/>
    </xf>
    <xf numFmtId="4" fontId="7" fillId="0" borderId="18" xfId="46" applyNumberFormat="1" applyFont="1" applyFill="1" applyBorder="1" applyAlignment="1">
      <alignment horizontal="center" vertical="center"/>
      <protection/>
    </xf>
    <xf numFmtId="4" fontId="7" fillId="0" borderId="19" xfId="46" applyNumberFormat="1" applyFont="1" applyFill="1" applyBorder="1" applyAlignment="1">
      <alignment horizontal="center" vertical="center"/>
      <protection/>
    </xf>
    <xf numFmtId="4" fontId="7" fillId="0" borderId="10" xfId="46" applyNumberFormat="1" applyFont="1" applyFill="1" applyBorder="1" applyAlignment="1">
      <alignment horizontal="center" vertical="center"/>
      <protection/>
    </xf>
    <xf numFmtId="4" fontId="7" fillId="0" borderId="20" xfId="46" applyNumberFormat="1" applyFont="1" applyFill="1" applyBorder="1" applyAlignment="1">
      <alignment horizontal="center" vertical="center"/>
      <protection/>
    </xf>
    <xf numFmtId="0" fontId="4" fillId="0" borderId="21" xfId="46" applyFont="1" applyFill="1" applyBorder="1">
      <alignment/>
      <protection/>
    </xf>
    <xf numFmtId="4" fontId="2" fillId="0" borderId="21" xfId="46" applyNumberFormat="1" applyFont="1" applyFill="1" applyBorder="1">
      <alignment/>
      <protection/>
    </xf>
    <xf numFmtId="4" fontId="2" fillId="0" borderId="21" xfId="46" applyNumberFormat="1" applyFont="1" applyFill="1" applyBorder="1" applyAlignment="1">
      <alignment horizontal="center"/>
      <protection/>
    </xf>
    <xf numFmtId="4" fontId="2" fillId="0" borderId="0" xfId="46" applyNumberFormat="1" applyFont="1" applyFill="1">
      <alignment/>
      <protection/>
    </xf>
    <xf numFmtId="0" fontId="2" fillId="0" borderId="0" xfId="46" applyFont="1" applyFill="1">
      <alignment/>
      <protection/>
    </xf>
    <xf numFmtId="0" fontId="2" fillId="0" borderId="22" xfId="46" applyFont="1" applyFill="1" applyBorder="1">
      <alignment/>
      <protection/>
    </xf>
    <xf numFmtId="43" fontId="2" fillId="0" borderId="22" xfId="39" applyFont="1" applyFill="1" applyBorder="1" applyAlignment="1">
      <alignment/>
    </xf>
    <xf numFmtId="43" fontId="2" fillId="0" borderId="22" xfId="39" applyFont="1" applyFill="1" applyBorder="1" applyAlignment="1">
      <alignment/>
    </xf>
    <xf numFmtId="43" fontId="2" fillId="0" borderId="22" xfId="39" applyFont="1" applyFill="1" applyBorder="1" applyAlignment="1">
      <alignment horizontal="center"/>
    </xf>
    <xf numFmtId="43" fontId="2" fillId="0" borderId="22" xfId="39" applyFont="1" applyFill="1" applyBorder="1" applyAlignment="1">
      <alignment horizontal="right"/>
    </xf>
    <xf numFmtId="0" fontId="8" fillId="0" borderId="22" xfId="46" applyFont="1" applyFill="1" applyBorder="1">
      <alignment/>
      <protection/>
    </xf>
    <xf numFmtId="0" fontId="8" fillId="0" borderId="23" xfId="46" applyFont="1" applyFill="1" applyBorder="1">
      <alignment/>
      <protection/>
    </xf>
    <xf numFmtId="43" fontId="2" fillId="0" borderId="24" xfId="39" applyFont="1" applyFill="1" applyBorder="1" applyAlignment="1">
      <alignment/>
    </xf>
    <xf numFmtId="43" fontId="2" fillId="0" borderId="24" xfId="39" applyFont="1" applyFill="1" applyBorder="1" applyAlignment="1">
      <alignment horizontal="center"/>
    </xf>
    <xf numFmtId="0" fontId="3" fillId="0" borderId="25" xfId="46" applyFont="1" applyFill="1" applyBorder="1" applyAlignment="1">
      <alignment horizontal="center"/>
      <protection/>
    </xf>
    <xf numFmtId="43" fontId="2" fillId="0" borderId="26" xfId="39" applyFont="1" applyFill="1" applyBorder="1" applyAlignment="1">
      <alignment/>
    </xf>
    <xf numFmtId="43" fontId="2" fillId="0" borderId="26" xfId="39" applyFont="1" applyFill="1" applyBorder="1" applyAlignment="1">
      <alignment horizontal="center"/>
    </xf>
    <xf numFmtId="0" fontId="3" fillId="0" borderId="0" xfId="46" applyFont="1" applyFill="1" applyBorder="1" applyAlignment="1">
      <alignment horizontal="center"/>
      <protection/>
    </xf>
    <xf numFmtId="4" fontId="2" fillId="0" borderId="0" xfId="46" applyNumberFormat="1" applyFont="1" applyFill="1" applyBorder="1">
      <alignment/>
      <protection/>
    </xf>
    <xf numFmtId="4" fontId="2" fillId="0" borderId="0" xfId="46" applyNumberFormat="1" applyFont="1" applyFill="1" applyBorder="1" applyAlignment="1">
      <alignment horizontal="center"/>
      <protection/>
    </xf>
    <xf numFmtId="4" fontId="9" fillId="0" borderId="0" xfId="46" applyNumberFormat="1" applyFont="1" applyFill="1">
      <alignment/>
      <protection/>
    </xf>
    <xf numFmtId="0" fontId="9" fillId="0" borderId="0" xfId="46" applyFont="1" applyFill="1">
      <alignment/>
      <protection/>
    </xf>
    <xf numFmtId="49" fontId="9" fillId="0" borderId="0" xfId="46" applyNumberFormat="1" applyFont="1" applyFill="1" applyBorder="1" applyAlignment="1">
      <alignment horizontal="center"/>
      <protection/>
    </xf>
    <xf numFmtId="49" fontId="9" fillId="0" borderId="10" xfId="46" applyNumberFormat="1" applyFont="1" applyFill="1" applyBorder="1" applyAlignment="1">
      <alignment horizontal="center"/>
      <protection/>
    </xf>
    <xf numFmtId="4" fontId="3" fillId="0" borderId="11" xfId="46" applyNumberFormat="1" applyFont="1" applyFill="1" applyBorder="1" applyAlignment="1">
      <alignment horizontal="center" vertical="center"/>
      <protection/>
    </xf>
    <xf numFmtId="4" fontId="3" fillId="0" borderId="12" xfId="46" applyNumberFormat="1" applyFont="1" applyFill="1" applyBorder="1" applyAlignment="1">
      <alignment horizontal="center" vertical="center"/>
      <protection/>
    </xf>
    <xf numFmtId="4" fontId="3" fillId="0" borderId="13" xfId="46" applyNumberFormat="1" applyFont="1" applyFill="1" applyBorder="1" applyAlignment="1">
      <alignment horizontal="center" vertical="center"/>
      <protection/>
    </xf>
    <xf numFmtId="4" fontId="3" fillId="0" borderId="14" xfId="46" applyNumberFormat="1" applyFont="1" applyFill="1" applyBorder="1" applyAlignment="1">
      <alignment horizontal="center" vertical="center"/>
      <protection/>
    </xf>
    <xf numFmtId="4" fontId="3" fillId="0" borderId="0" xfId="46" applyNumberFormat="1" applyFont="1" applyFill="1" applyAlignment="1">
      <alignment vertical="center"/>
      <protection/>
    </xf>
    <xf numFmtId="0" fontId="3" fillId="0" borderId="0" xfId="46" applyFont="1" applyFill="1" applyAlignment="1">
      <alignment vertical="center"/>
      <protection/>
    </xf>
    <xf numFmtId="4" fontId="3" fillId="0" borderId="15" xfId="46" applyNumberFormat="1" applyFont="1" applyFill="1" applyBorder="1" applyAlignment="1">
      <alignment horizontal="center" vertical="center"/>
      <protection/>
    </xf>
    <xf numFmtId="4" fontId="3" fillId="0" borderId="16" xfId="46" applyNumberFormat="1" applyFont="1" applyFill="1" applyBorder="1" applyAlignment="1">
      <alignment horizontal="center" vertical="center"/>
      <protection/>
    </xf>
    <xf numFmtId="4" fontId="3" fillId="0" borderId="0" xfId="46" applyNumberFormat="1" applyFont="1" applyFill="1" applyBorder="1" applyAlignment="1">
      <alignment horizontal="center" vertical="center"/>
      <protection/>
    </xf>
    <xf numFmtId="4" fontId="3" fillId="0" borderId="17" xfId="46" applyNumberFormat="1" applyFont="1" applyFill="1" applyBorder="1" applyAlignment="1">
      <alignment horizontal="center" vertical="center"/>
      <protection/>
    </xf>
    <xf numFmtId="4" fontId="3" fillId="0" borderId="18" xfId="46" applyNumberFormat="1" applyFont="1" applyFill="1" applyBorder="1" applyAlignment="1">
      <alignment horizontal="center" vertical="center"/>
      <protection/>
    </xf>
    <xf numFmtId="4" fontId="3" fillId="0" borderId="19" xfId="46" applyNumberFormat="1" applyFont="1" applyFill="1" applyBorder="1" applyAlignment="1">
      <alignment horizontal="center" vertical="center"/>
      <protection/>
    </xf>
    <xf numFmtId="4" fontId="3" fillId="0" borderId="10" xfId="46" applyNumberFormat="1" applyFont="1" applyFill="1" applyBorder="1" applyAlignment="1">
      <alignment horizontal="center" vertical="center"/>
      <protection/>
    </xf>
    <xf numFmtId="4" fontId="3" fillId="0" borderId="20" xfId="46" applyNumberFormat="1" applyFont="1" applyFill="1" applyBorder="1" applyAlignment="1">
      <alignment horizontal="center" vertical="center"/>
      <protection/>
    </xf>
    <xf numFmtId="0" fontId="10" fillId="0" borderId="21" xfId="46" applyFont="1" applyFill="1" applyBorder="1">
      <alignment/>
      <protection/>
    </xf>
    <xf numFmtId="0" fontId="2" fillId="0" borderId="24" xfId="46" applyFont="1" applyFill="1" applyBorder="1">
      <alignment/>
      <protection/>
    </xf>
    <xf numFmtId="0" fontId="3" fillId="0" borderId="23" xfId="46" applyFont="1" applyFill="1" applyBorder="1" applyAlignment="1">
      <alignment horizontal="center"/>
      <protection/>
    </xf>
    <xf numFmtId="0" fontId="3" fillId="0" borderId="0" xfId="46" applyFont="1" applyFill="1" applyAlignment="1">
      <alignment horizontal="center"/>
      <protection/>
    </xf>
    <xf numFmtId="4" fontId="2" fillId="0" borderId="27" xfId="46" applyNumberFormat="1" applyFont="1" applyFill="1" applyBorder="1">
      <alignment/>
      <protection/>
    </xf>
    <xf numFmtId="4" fontId="2" fillId="0" borderId="0" xfId="46" applyNumberFormat="1" applyFont="1" applyFill="1" applyAlignment="1">
      <alignment horizontal="center"/>
      <protection/>
    </xf>
    <xf numFmtId="49" fontId="9" fillId="0" borderId="0" xfId="46" applyNumberFormat="1" applyFont="1" applyFill="1" applyBorder="1" applyAlignment="1">
      <alignment horizontal="center"/>
      <protection/>
    </xf>
    <xf numFmtId="0" fontId="3" fillId="0" borderId="25" xfId="46" applyFont="1" applyFill="1" applyBorder="1" applyAlignment="1">
      <alignment horizontal="center" vertical="center"/>
      <protection/>
    </xf>
    <xf numFmtId="4" fontId="3" fillId="0" borderId="25" xfId="46" applyNumberFormat="1" applyFont="1" applyFill="1" applyBorder="1" applyAlignment="1">
      <alignment horizontal="center" vertical="center"/>
      <protection/>
    </xf>
    <xf numFmtId="4" fontId="3" fillId="0" borderId="14" xfId="46" applyNumberFormat="1" applyFont="1" applyFill="1" applyBorder="1" applyAlignment="1">
      <alignment horizontal="center" vertical="center"/>
      <protection/>
    </xf>
    <xf numFmtId="4" fontId="3" fillId="0" borderId="17" xfId="46" applyNumberFormat="1" applyFont="1" applyFill="1" applyBorder="1" applyAlignment="1">
      <alignment horizontal="center" vertical="center"/>
      <protection/>
    </xf>
    <xf numFmtId="4" fontId="3" fillId="0" borderId="20" xfId="46" applyNumberFormat="1" applyFont="1" applyFill="1" applyBorder="1" applyAlignment="1">
      <alignment horizontal="center" vertical="center"/>
      <protection/>
    </xf>
    <xf numFmtId="4" fontId="3" fillId="0" borderId="12" xfId="46" applyNumberFormat="1" applyFont="1" applyFill="1" applyBorder="1" applyAlignment="1">
      <alignment horizontal="center" vertical="center"/>
      <protection/>
    </xf>
    <xf numFmtId="4" fontId="3" fillId="0" borderId="16" xfId="46" applyNumberFormat="1" applyFont="1" applyFill="1" applyBorder="1" applyAlignment="1">
      <alignment horizontal="center" vertical="center"/>
      <protection/>
    </xf>
    <xf numFmtId="4" fontId="3" fillId="0" borderId="19" xfId="46" applyNumberFormat="1" applyFont="1" applyFill="1" applyBorder="1" applyAlignment="1">
      <alignment horizontal="center" vertical="center"/>
      <protection/>
    </xf>
    <xf numFmtId="4" fontId="3" fillId="0" borderId="11" xfId="46" applyNumberFormat="1" applyFont="1" applyFill="1" applyBorder="1" applyAlignment="1">
      <alignment horizontal="center" vertical="center"/>
      <protection/>
    </xf>
    <xf numFmtId="4" fontId="3" fillId="0" borderId="15" xfId="46" applyNumberFormat="1" applyFont="1" applyFill="1" applyBorder="1" applyAlignment="1">
      <alignment horizontal="center" vertical="center"/>
      <protection/>
    </xf>
    <xf numFmtId="4" fontId="3" fillId="0" borderId="18" xfId="46" applyNumberFormat="1" applyFont="1" applyFill="1" applyBorder="1" applyAlignment="1">
      <alignment horizontal="center" vertical="center"/>
      <protection/>
    </xf>
    <xf numFmtId="0" fontId="6" fillId="0" borderId="0" xfId="46" applyFont="1" applyFill="1" applyAlignment="1">
      <alignment horizontal="center"/>
      <protection/>
    </xf>
    <xf numFmtId="0" fontId="6" fillId="0" borderId="0" xfId="46" applyFont="1" applyAlignment="1">
      <alignment horizontal="center"/>
      <protection/>
    </xf>
    <xf numFmtId="0" fontId="6" fillId="0" borderId="0" xfId="46" applyFont="1" applyFill="1" applyBorder="1" applyAlignment="1">
      <alignment horizontal="center"/>
      <protection/>
    </xf>
    <xf numFmtId="0" fontId="7" fillId="0" borderId="25" xfId="46" applyFont="1" applyFill="1" applyBorder="1" applyAlignment="1">
      <alignment horizontal="center" vertical="center"/>
      <protection/>
    </xf>
    <xf numFmtId="4" fontId="7" fillId="0" borderId="25" xfId="46" applyNumberFormat="1" applyFont="1" applyFill="1" applyBorder="1" applyAlignment="1">
      <alignment horizontal="center" vertical="center"/>
      <protection/>
    </xf>
    <xf numFmtId="4" fontId="7" fillId="0" borderId="14" xfId="46" applyNumberFormat="1" applyFont="1" applyFill="1" applyBorder="1" applyAlignment="1">
      <alignment horizontal="center" vertical="center"/>
      <protection/>
    </xf>
    <xf numFmtId="4" fontId="7" fillId="0" borderId="17" xfId="46" applyNumberFormat="1" applyFont="1" applyFill="1" applyBorder="1" applyAlignment="1">
      <alignment horizontal="center" vertical="center"/>
      <protection/>
    </xf>
    <xf numFmtId="4" fontId="7" fillId="0" borderId="20" xfId="46" applyNumberFormat="1" applyFont="1" applyFill="1" applyBorder="1" applyAlignment="1">
      <alignment horizontal="center" vertical="center"/>
      <protection/>
    </xf>
    <xf numFmtId="4" fontId="7" fillId="0" borderId="12" xfId="46" applyNumberFormat="1" applyFont="1" applyFill="1" applyBorder="1" applyAlignment="1">
      <alignment horizontal="center" vertical="center"/>
      <protection/>
    </xf>
    <xf numFmtId="4" fontId="7" fillId="0" borderId="16" xfId="46" applyNumberFormat="1" applyFont="1" applyFill="1" applyBorder="1" applyAlignment="1">
      <alignment horizontal="center" vertical="center"/>
      <protection/>
    </xf>
    <xf numFmtId="4" fontId="7" fillId="0" borderId="19" xfId="46" applyNumberFormat="1" applyFont="1" applyFill="1" applyBorder="1" applyAlignment="1">
      <alignment horizontal="center" vertical="center"/>
      <protection/>
    </xf>
    <xf numFmtId="4" fontId="7" fillId="0" borderId="11" xfId="46" applyNumberFormat="1" applyFont="1" applyFill="1" applyBorder="1" applyAlignment="1">
      <alignment horizontal="center" vertical="center"/>
      <protection/>
    </xf>
    <xf numFmtId="4" fontId="7" fillId="0" borderId="15" xfId="46" applyNumberFormat="1" applyFont="1" applyFill="1" applyBorder="1" applyAlignment="1">
      <alignment horizontal="center" vertical="center"/>
      <protection/>
    </xf>
    <xf numFmtId="4" fontId="7" fillId="0" borderId="18" xfId="4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3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591;&#3634;&#3609;&#3610;&#3633;&#3597;&#3594;&#3637;\&#3611;&#3619;&#3632;&#3592;&#3635;&#3611;&#3637;&#3591;&#3610;&#3611;&#3619;&#3632;&#3617;&#3634;&#3603;%202557\&#3591;&#3610;%203%20&#3648;&#3604;&#3639;&#3629;&#3609;&#3611;&#3637;%2057\&#3652;&#3605;&#3619;&#3617;&#3634;&#3626;%201\&#3648;&#3604;&#3639;&#3629;&#3609;%20&#3605;.&#3588;.%20-%20&#3608;.&#3588;.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านบริหารทั่วไป(110)"/>
      <sheetName val="การรักษาความสงบ(120)"/>
      <sheetName val="การศึกษา(210)"/>
      <sheetName val="สาธารณสุข (220)"/>
      <sheetName val="สังคมสงเคราะห์ (230)"/>
      <sheetName val="เคหะชุมชน(240)"/>
      <sheetName val="สร้างความเข็มแข็ง (250)"/>
      <sheetName val="การศาสนา(260)"/>
      <sheetName val="อุตสาหกรรม(310)"/>
      <sheetName val="การเกษตร(320)"/>
      <sheetName val="งบกลาง(410)"/>
      <sheetName val="เงินสะสม"/>
      <sheetName val="รายงานรายจ่ายเงินสะสม"/>
      <sheetName val="แผนงานรวม"/>
      <sheetName val="เหมือนแผนงานรวม"/>
      <sheetName val="เงินรายรับ+เงินสะสม"/>
      <sheetName val="หมายเหตุประกอบงบแสดงผลการดำเนิน"/>
      <sheetName val="Sheet1"/>
    </sheetNames>
    <sheetDataSet>
      <sheetData sheetId="0">
        <row r="8">
          <cell r="B8">
            <v>28238330</v>
          </cell>
        </row>
        <row r="9">
          <cell r="B9">
            <v>1434600</v>
          </cell>
        </row>
        <row r="10">
          <cell r="B10">
            <v>12216600</v>
          </cell>
          <cell r="C10">
            <v>2162230</v>
          </cell>
        </row>
        <row r="11">
          <cell r="B11">
            <v>17668100</v>
          </cell>
        </row>
        <row r="12">
          <cell r="B12">
            <v>23630000</v>
          </cell>
        </row>
        <row r="13">
          <cell r="B13">
            <v>3630000</v>
          </cell>
        </row>
        <row r="14">
          <cell r="B14">
            <v>3610000</v>
          </cell>
        </row>
        <row r="16">
          <cell r="B16">
            <v>200000</v>
          </cell>
        </row>
        <row r="18">
          <cell r="B18">
            <v>1391900</v>
          </cell>
        </row>
        <row r="19">
          <cell r="B19">
            <v>2000000</v>
          </cell>
        </row>
      </sheetData>
      <sheetData sheetId="1">
        <row r="12">
          <cell r="B12">
            <v>300000</v>
          </cell>
        </row>
        <row r="15">
          <cell r="B15">
            <v>855000</v>
          </cell>
          <cell r="C15">
            <v>200000</v>
          </cell>
        </row>
      </sheetData>
      <sheetData sheetId="2">
        <row r="8">
          <cell r="B8">
            <v>3158400</v>
          </cell>
          <cell r="C8">
            <v>497528.94</v>
          </cell>
        </row>
        <row r="9">
          <cell r="B9">
            <v>41118000</v>
          </cell>
          <cell r="D9">
            <v>6484211.930000001</v>
          </cell>
        </row>
        <row r="11">
          <cell r="B11">
            <v>332600</v>
          </cell>
          <cell r="D11">
            <v>81552</v>
          </cell>
        </row>
        <row r="12">
          <cell r="B12">
            <v>9699900</v>
          </cell>
          <cell r="C12">
            <v>2085134.8399999999</v>
          </cell>
        </row>
        <row r="13">
          <cell r="B13">
            <v>648100</v>
          </cell>
          <cell r="C13">
            <v>81000</v>
          </cell>
        </row>
        <row r="14">
          <cell r="B14">
            <v>700000</v>
          </cell>
          <cell r="C14">
            <v>79140</v>
          </cell>
        </row>
        <row r="15">
          <cell r="B15">
            <v>13569200</v>
          </cell>
          <cell r="C15">
            <v>168692</v>
          </cell>
        </row>
        <row r="16">
          <cell r="B16">
            <v>10257600</v>
          </cell>
          <cell r="C16">
            <v>1946400</v>
          </cell>
        </row>
        <row r="17">
          <cell r="B17">
            <v>2803200</v>
          </cell>
          <cell r="C17">
            <v>9089</v>
          </cell>
        </row>
        <row r="18">
          <cell r="B18">
            <v>3534340</v>
          </cell>
        </row>
        <row r="19">
          <cell r="B19">
            <v>3595000</v>
          </cell>
          <cell r="C19">
            <v>718487.65</v>
          </cell>
        </row>
        <row r="20">
          <cell r="B20">
            <v>37155660</v>
          </cell>
          <cell r="C20">
            <v>8442040</v>
          </cell>
        </row>
        <row r="23">
          <cell r="B23">
            <v>3557900</v>
          </cell>
          <cell r="C23">
            <v>2500</v>
          </cell>
        </row>
        <row r="25">
          <cell r="B25">
            <v>17262900</v>
          </cell>
        </row>
      </sheetData>
      <sheetData sheetId="3">
        <row r="12">
          <cell r="B12">
            <v>2000000</v>
          </cell>
        </row>
        <row r="16">
          <cell r="C16">
            <v>6606000</v>
          </cell>
        </row>
      </sheetData>
      <sheetData sheetId="4">
        <row r="12">
          <cell r="B12">
            <v>8050000</v>
          </cell>
        </row>
        <row r="15">
          <cell r="B15">
            <v>200000</v>
          </cell>
        </row>
      </sheetData>
      <sheetData sheetId="5">
        <row r="19">
          <cell r="B19">
            <v>240810000</v>
          </cell>
        </row>
        <row r="20">
          <cell r="B20">
            <v>50139000</v>
          </cell>
        </row>
      </sheetData>
      <sheetData sheetId="6">
        <row r="12">
          <cell r="B12">
            <v>17350000</v>
          </cell>
        </row>
        <row r="15">
          <cell r="B15">
            <v>1980000</v>
          </cell>
        </row>
      </sheetData>
      <sheetData sheetId="7">
        <row r="3">
          <cell r="A3" t="str">
            <v>ตั้งแต่วันที่  1  ตุลาคม  2556  ถึง 31  ธันวาคม  2556</v>
          </cell>
        </row>
        <row r="10">
          <cell r="B10">
            <v>792100</v>
          </cell>
          <cell r="C10">
            <v>198000</v>
          </cell>
        </row>
        <row r="12">
          <cell r="B12">
            <v>4362000</v>
          </cell>
        </row>
        <row r="14">
          <cell r="B14">
            <v>160000</v>
          </cell>
        </row>
        <row r="15">
          <cell r="B15">
            <v>180000</v>
          </cell>
          <cell r="C15">
            <v>67315.92</v>
          </cell>
        </row>
        <row r="16">
          <cell r="B16">
            <v>13736000</v>
          </cell>
          <cell r="C16">
            <v>706000</v>
          </cell>
        </row>
        <row r="19">
          <cell r="B19">
            <v>558000</v>
          </cell>
        </row>
        <row r="20">
          <cell r="B20">
            <v>942000</v>
          </cell>
        </row>
      </sheetData>
      <sheetData sheetId="8">
        <row r="8">
          <cell r="B8">
            <v>5677400</v>
          </cell>
          <cell r="C8">
            <v>1106549.03</v>
          </cell>
        </row>
        <row r="9">
          <cell r="B9">
            <v>2245600</v>
          </cell>
          <cell r="C9">
            <v>550512</v>
          </cell>
        </row>
        <row r="10">
          <cell r="B10">
            <v>7124400</v>
          </cell>
          <cell r="D10">
            <v>1158615</v>
          </cell>
        </row>
        <row r="11">
          <cell r="B11">
            <v>500000</v>
          </cell>
          <cell r="C11">
            <v>27300</v>
          </cell>
        </row>
        <row r="12">
          <cell r="B12">
            <v>1550000</v>
          </cell>
        </row>
        <row r="13">
          <cell r="B13">
            <v>10150000</v>
          </cell>
          <cell r="C13">
            <v>553137.25</v>
          </cell>
        </row>
        <row r="18">
          <cell r="B18">
            <v>2580900</v>
          </cell>
          <cell r="C18">
            <v>119475</v>
          </cell>
        </row>
        <row r="20">
          <cell r="B20">
            <v>9016000</v>
          </cell>
        </row>
      </sheetData>
      <sheetData sheetId="9">
        <row r="12">
          <cell r="B12">
            <v>3000000</v>
          </cell>
        </row>
        <row r="15">
          <cell r="B15">
            <v>200000</v>
          </cell>
        </row>
      </sheetData>
      <sheetData sheetId="10">
        <row r="17">
          <cell r="C17">
            <v>33242770</v>
          </cell>
          <cell r="D17">
            <v>3538373.8000000003</v>
          </cell>
        </row>
        <row r="18">
          <cell r="C18">
            <v>886500</v>
          </cell>
          <cell r="D18">
            <v>187761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1"/>
  <sheetViews>
    <sheetView tabSelected="1" zoomScalePageLayoutView="0" workbookViewId="0" topLeftCell="A1">
      <selection activeCell="P33" sqref="P33"/>
    </sheetView>
  </sheetViews>
  <sheetFormatPr defaultColWidth="29.57421875" defaultRowHeight="23.25"/>
  <cols>
    <col min="1" max="1" width="24.8515625" style="40" customWidth="1"/>
    <col min="2" max="2" width="14.28125" style="39" customWidth="1"/>
    <col min="3" max="3" width="14.140625" style="39" customWidth="1"/>
    <col min="4" max="4" width="12.7109375" style="39" customWidth="1"/>
    <col min="5" max="5" width="11.00390625" style="39" bestFit="1" customWidth="1"/>
    <col min="6" max="6" width="13.421875" style="39" bestFit="1" customWidth="1"/>
    <col min="7" max="7" width="9.421875" style="39" customWidth="1"/>
    <col min="8" max="8" width="12.28125" style="39" customWidth="1"/>
    <col min="9" max="9" width="7.28125" style="39" customWidth="1"/>
    <col min="10" max="10" width="9.57421875" style="39" customWidth="1"/>
    <col min="11" max="11" width="11.57421875" style="39" customWidth="1"/>
    <col min="12" max="12" width="12.421875" style="39" bestFit="1" customWidth="1"/>
    <col min="13" max="13" width="7.8515625" style="39" customWidth="1"/>
    <col min="14" max="14" width="8.7109375" style="39" customWidth="1"/>
    <col min="15" max="15" width="12.7109375" style="39" customWidth="1"/>
    <col min="16" max="75" width="29.57421875" style="39" customWidth="1"/>
    <col min="76" max="16384" width="29.57421875" style="40" customWidth="1"/>
  </cols>
  <sheetData>
    <row r="1" spans="1:75" s="2" customFormat="1" ht="18">
      <c r="A1" s="75" t="s">
        <v>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5" s="2" customFormat="1" ht="18">
      <c r="A2" s="76" t="s">
        <v>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1:75" s="2" customFormat="1" ht="18">
      <c r="A3" s="77" t="str">
        <f>'[1]การศาสนา(260)'!A3</f>
        <v>ตั้งแต่วันที่  1  ตุลาคม  2556  ถึง 31  ธันวาคม  2556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s="2" customFormat="1" ht="10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s="10" customFormat="1" ht="17.25">
      <c r="A5" s="78" t="s">
        <v>1</v>
      </c>
      <c r="B5" s="79" t="s">
        <v>0</v>
      </c>
      <c r="C5" s="79" t="s">
        <v>9</v>
      </c>
      <c r="D5" s="5" t="s">
        <v>10</v>
      </c>
      <c r="E5" s="6" t="s">
        <v>11</v>
      </c>
      <c r="F5" s="80" t="s">
        <v>12</v>
      </c>
      <c r="G5" s="5" t="s">
        <v>13</v>
      </c>
      <c r="H5" s="83" t="s">
        <v>14</v>
      </c>
      <c r="I5" s="7" t="s">
        <v>15</v>
      </c>
      <c r="J5" s="5" t="s">
        <v>16</v>
      </c>
      <c r="K5" s="6" t="s">
        <v>17</v>
      </c>
      <c r="L5" s="8" t="s">
        <v>18</v>
      </c>
      <c r="M5" s="80" t="s">
        <v>19</v>
      </c>
      <c r="N5" s="86" t="s">
        <v>20</v>
      </c>
      <c r="O5" s="83" t="s">
        <v>7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</row>
    <row r="6" spans="1:75" s="10" customFormat="1" ht="17.25">
      <c r="A6" s="78"/>
      <c r="B6" s="79"/>
      <c r="C6" s="79"/>
      <c r="D6" s="11" t="s">
        <v>21</v>
      </c>
      <c r="E6" s="12" t="s">
        <v>22</v>
      </c>
      <c r="F6" s="81"/>
      <c r="G6" s="11" t="s">
        <v>23</v>
      </c>
      <c r="H6" s="84"/>
      <c r="I6" s="13" t="s">
        <v>24</v>
      </c>
      <c r="J6" s="11" t="s">
        <v>25</v>
      </c>
      <c r="K6" s="12" t="s">
        <v>26</v>
      </c>
      <c r="L6" s="14" t="s">
        <v>27</v>
      </c>
      <c r="M6" s="81"/>
      <c r="N6" s="87"/>
      <c r="O6" s="84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</row>
    <row r="7" spans="1:75" s="10" customFormat="1" ht="17.25">
      <c r="A7" s="78"/>
      <c r="B7" s="79"/>
      <c r="C7" s="79"/>
      <c r="D7" s="15"/>
      <c r="E7" s="16" t="s">
        <v>28</v>
      </c>
      <c r="F7" s="82"/>
      <c r="G7" s="15"/>
      <c r="H7" s="85"/>
      <c r="I7" s="17"/>
      <c r="J7" s="15" t="s">
        <v>29</v>
      </c>
      <c r="K7" s="16" t="s">
        <v>30</v>
      </c>
      <c r="L7" s="18" t="s">
        <v>31</v>
      </c>
      <c r="M7" s="82"/>
      <c r="N7" s="88"/>
      <c r="O7" s="85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</row>
    <row r="8" spans="1:75" s="23" customFormat="1" ht="18.75">
      <c r="A8" s="19" t="s">
        <v>32</v>
      </c>
      <c r="B8" s="20"/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</row>
    <row r="9" spans="1:75" s="23" customFormat="1" ht="18.75">
      <c r="A9" s="24" t="s">
        <v>33</v>
      </c>
      <c r="B9" s="25">
        <f>+'[1]งานบริหารทั่วไป(110)'!B8+'[1]การศึกษา(210)'!B8+'[1]อุตสาหกรรม(310)'!B8</f>
        <v>37074130</v>
      </c>
      <c r="C9" s="25">
        <f>SUM(D9:O9)</f>
        <v>7667460.700000001</v>
      </c>
      <c r="D9" s="26">
        <v>6063382.73</v>
      </c>
      <c r="E9" s="27">
        <v>0</v>
      </c>
      <c r="F9" s="26">
        <f>+'[1]การศึกษา(210)'!C8</f>
        <v>497528.94</v>
      </c>
      <c r="G9" s="27" t="s">
        <v>2</v>
      </c>
      <c r="H9" s="26">
        <v>0</v>
      </c>
      <c r="I9" s="27">
        <v>0</v>
      </c>
      <c r="J9" s="27">
        <v>0</v>
      </c>
      <c r="K9" s="27">
        <v>0</v>
      </c>
      <c r="L9" s="27">
        <f>+'[1]อุตสาหกรรม(310)'!C8</f>
        <v>1106549.03</v>
      </c>
      <c r="M9" s="27">
        <v>0</v>
      </c>
      <c r="N9" s="27">
        <v>0</v>
      </c>
      <c r="O9" s="27">
        <v>0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</row>
    <row r="10" spans="1:75" s="23" customFormat="1" ht="18.75">
      <c r="A10" s="24" t="s">
        <v>34</v>
      </c>
      <c r="B10" s="25">
        <f>+'[1]การศึกษา(210)'!B9</f>
        <v>41118000</v>
      </c>
      <c r="C10" s="25">
        <f aca="true" t="shared" si="0" ref="C10:C30">SUM(D10:O10)</f>
        <v>6484211.930000001</v>
      </c>
      <c r="D10" s="27">
        <v>0</v>
      </c>
      <c r="E10" s="27">
        <v>0</v>
      </c>
      <c r="F10" s="28">
        <f>+'[1]การศึกษา(210)'!D9</f>
        <v>6484211.930000001</v>
      </c>
      <c r="G10" s="27" t="s">
        <v>2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</row>
    <row r="11" spans="1:75" s="23" customFormat="1" ht="18.75">
      <c r="A11" s="24" t="s">
        <v>35</v>
      </c>
      <c r="B11" s="25">
        <f>+'[1]งานบริหารทั่วไป(110)'!B9+'[1]อุตสาหกรรม(310)'!B9</f>
        <v>3680200</v>
      </c>
      <c r="C11" s="25">
        <f t="shared" si="0"/>
        <v>898923</v>
      </c>
      <c r="D11" s="26">
        <v>348411</v>
      </c>
      <c r="E11" s="27">
        <v>0</v>
      </c>
      <c r="F11" s="27">
        <v>0</v>
      </c>
      <c r="G11" s="27" t="s">
        <v>2</v>
      </c>
      <c r="H11" s="27">
        <v>0</v>
      </c>
      <c r="I11" s="27">
        <v>0</v>
      </c>
      <c r="J11" s="27">
        <v>0</v>
      </c>
      <c r="K11" s="27">
        <v>0</v>
      </c>
      <c r="L11" s="27">
        <f>+'[1]อุตสาหกรรม(310)'!C9</f>
        <v>550512</v>
      </c>
      <c r="M11" s="27">
        <v>0</v>
      </c>
      <c r="N11" s="27">
        <v>0</v>
      </c>
      <c r="O11" s="27">
        <v>0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</row>
    <row r="12" spans="1:75" s="23" customFormat="1" ht="18.75">
      <c r="A12" s="24" t="s">
        <v>36</v>
      </c>
      <c r="B12" s="25">
        <f>+'[1]การศึกษา(210)'!B11</f>
        <v>332600</v>
      </c>
      <c r="C12" s="25">
        <f t="shared" si="0"/>
        <v>81552</v>
      </c>
      <c r="D12" s="27">
        <v>0</v>
      </c>
      <c r="E12" s="27">
        <v>0</v>
      </c>
      <c r="F12" s="27">
        <f>+'[1]การศึกษา(210)'!D11</f>
        <v>81552</v>
      </c>
      <c r="G12" s="27" t="s">
        <v>2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</row>
    <row r="13" spans="1:75" s="23" customFormat="1" ht="18.75">
      <c r="A13" s="24" t="s">
        <v>37</v>
      </c>
      <c r="B13" s="25">
        <f>+'[1]งานบริหารทั่วไป(110)'!B10+'[1]การศึกษา(210)'!B12+'[1]อุตสาหกรรม(310)'!B10</f>
        <v>29040900</v>
      </c>
      <c r="C13" s="25">
        <f t="shared" si="0"/>
        <v>5405979.84</v>
      </c>
      <c r="D13" s="26">
        <f>+'[1]งานบริหารทั่วไป(110)'!C10</f>
        <v>2162230</v>
      </c>
      <c r="E13" s="27">
        <v>0</v>
      </c>
      <c r="F13" s="26">
        <f>+'[1]การศึกษา(210)'!C12</f>
        <v>2085134.8399999999</v>
      </c>
      <c r="G13" s="27" t="s">
        <v>2</v>
      </c>
      <c r="H13" s="27">
        <v>0</v>
      </c>
      <c r="I13" s="27">
        <v>0</v>
      </c>
      <c r="J13" s="27">
        <v>0</v>
      </c>
      <c r="K13" s="27">
        <v>0</v>
      </c>
      <c r="L13" s="27">
        <f>+'[1]อุตสาหกรรม(310)'!D10</f>
        <v>1158615</v>
      </c>
      <c r="M13" s="27">
        <v>0</v>
      </c>
      <c r="N13" s="27">
        <v>0</v>
      </c>
      <c r="O13" s="27">
        <v>0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</row>
    <row r="14" spans="1:75" s="23" customFormat="1" ht="18.75">
      <c r="A14" s="24" t="s">
        <v>38</v>
      </c>
      <c r="B14" s="25">
        <f>+'[1]การศึกษา(210)'!B13+'[1]การศาสนา(260)'!B10</f>
        <v>1440200</v>
      </c>
      <c r="C14" s="25">
        <f t="shared" si="0"/>
        <v>279000</v>
      </c>
      <c r="D14" s="27">
        <v>0</v>
      </c>
      <c r="E14" s="27">
        <v>0</v>
      </c>
      <c r="F14" s="28">
        <f>+'[1]การศึกษา(210)'!C13</f>
        <v>81000</v>
      </c>
      <c r="G14" s="27" t="s">
        <v>2</v>
      </c>
      <c r="H14" s="27">
        <v>0</v>
      </c>
      <c r="I14" s="27">
        <v>0</v>
      </c>
      <c r="J14" s="27">
        <v>0</v>
      </c>
      <c r="K14" s="27">
        <f>+'[1]การศาสนา(260)'!C10</f>
        <v>198000</v>
      </c>
      <c r="L14" s="27">
        <v>0</v>
      </c>
      <c r="M14" s="27">
        <v>0</v>
      </c>
      <c r="N14" s="27">
        <v>0</v>
      </c>
      <c r="O14" s="27">
        <v>0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</row>
    <row r="15" spans="1:75" s="23" customFormat="1" ht="18.75">
      <c r="A15" s="24" t="s">
        <v>6</v>
      </c>
      <c r="B15" s="25">
        <f>+'[1]งานบริหารทั่วไป(110)'!B11+'[1]การศึกษา(210)'!B14+'[1]อุตสาหกรรม(310)'!B11</f>
        <v>18868100</v>
      </c>
      <c r="C15" s="25">
        <f t="shared" si="0"/>
        <v>398351</v>
      </c>
      <c r="D15" s="26">
        <v>291911</v>
      </c>
      <c r="E15" s="27">
        <v>0</v>
      </c>
      <c r="F15" s="28">
        <f>+'[1]การศึกษา(210)'!C14</f>
        <v>79140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f>+'[1]อุตสาหกรรม(310)'!C11</f>
        <v>27300</v>
      </c>
      <c r="M15" s="27">
        <v>0</v>
      </c>
      <c r="N15" s="27">
        <v>0</v>
      </c>
      <c r="O15" s="27">
        <v>0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</row>
    <row r="16" spans="1:75" s="23" customFormat="1" ht="18.75">
      <c r="A16" s="24" t="s">
        <v>39</v>
      </c>
      <c r="B16" s="25">
        <f>+'[1]งานบริหารทั่วไป(110)'!B12+'[1]การรักษาความสงบ(120)'!B12+'[1]การศึกษา(210)'!B15+'[1]สาธารณสุข (220)'!B12+'[1]สังคมสงเคราะห์ (230)'!B12+'[1]สร้างความเข็มแข็ง (250)'!B12+'[1]การศาสนา(260)'!B12+'[1]อุตสาหกรรม(310)'!B12+'[1]การเกษตร(320)'!B12</f>
        <v>73811200</v>
      </c>
      <c r="C16" s="25">
        <f t="shared" si="0"/>
        <v>411045</v>
      </c>
      <c r="D16" s="26">
        <v>242353</v>
      </c>
      <c r="E16" s="27">
        <v>0</v>
      </c>
      <c r="F16" s="26">
        <f>+'[1]การศึกษา(210)'!C15</f>
        <v>168692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</row>
    <row r="17" spans="1:75" s="23" customFormat="1" ht="18.75">
      <c r="A17" s="24" t="s">
        <v>40</v>
      </c>
      <c r="B17" s="25">
        <f>+'[1]การศึกษา(210)'!B16</f>
        <v>10257600</v>
      </c>
      <c r="C17" s="25">
        <f t="shared" si="0"/>
        <v>1946400</v>
      </c>
      <c r="D17" s="27">
        <v>0</v>
      </c>
      <c r="E17" s="27">
        <v>0</v>
      </c>
      <c r="F17" s="27">
        <f>+'[1]การศึกษา(210)'!C16</f>
        <v>1946400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</row>
    <row r="18" spans="1:75" s="23" customFormat="1" ht="18.75">
      <c r="A18" s="24" t="s">
        <v>41</v>
      </c>
      <c r="B18" s="25">
        <f>+'[1]งานบริหารทั่วไป(110)'!B13+'[1]การศึกษา(210)'!B17+'[1]อุตสาหกรรม(310)'!B13</f>
        <v>16583200</v>
      </c>
      <c r="C18" s="25">
        <f t="shared" si="0"/>
        <v>569654.25</v>
      </c>
      <c r="D18" s="26">
        <v>7428</v>
      </c>
      <c r="E18" s="27">
        <v>0</v>
      </c>
      <c r="F18" s="27">
        <f>+'[1]การศึกษา(210)'!C17</f>
        <v>9089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f>+'[1]อุตสาหกรรม(310)'!C13</f>
        <v>553137.25</v>
      </c>
      <c r="M18" s="27">
        <v>0</v>
      </c>
      <c r="N18" s="27">
        <v>0</v>
      </c>
      <c r="O18" s="27">
        <v>0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</row>
    <row r="19" spans="1:75" s="23" customFormat="1" ht="18.75">
      <c r="A19" s="24" t="s">
        <v>42</v>
      </c>
      <c r="B19" s="25">
        <f>+'[1]การศึกษา(210)'!B18</f>
        <v>3534340</v>
      </c>
      <c r="C19" s="25">
        <f t="shared" si="0"/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</row>
    <row r="20" spans="1:75" s="23" customFormat="1" ht="18.75">
      <c r="A20" s="24" t="s">
        <v>43</v>
      </c>
      <c r="B20" s="25">
        <f>+'[1]งานบริหารทั่วไป(110)'!B14+'[1]การศึกษา(210)'!B19+'[1]การศาสนา(260)'!B14</f>
        <v>7365000</v>
      </c>
      <c r="C20" s="25">
        <f t="shared" si="0"/>
        <v>1484849.88</v>
      </c>
      <c r="D20" s="26">
        <v>766362.23</v>
      </c>
      <c r="E20" s="27">
        <v>0</v>
      </c>
      <c r="F20" s="26">
        <f>+'[1]การศึกษา(210)'!C19</f>
        <v>718487.65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</row>
    <row r="21" spans="1:75" s="23" customFormat="1" ht="18.75">
      <c r="A21" s="24" t="s">
        <v>44</v>
      </c>
      <c r="B21" s="25">
        <f>+'[1]การศาสนา(260)'!B15</f>
        <v>180000</v>
      </c>
      <c r="C21" s="25">
        <f t="shared" si="0"/>
        <v>67315.92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f>+'[1]การศาสนา(260)'!C15</f>
        <v>67315.92</v>
      </c>
      <c r="L21" s="27">
        <v>0</v>
      </c>
      <c r="M21" s="27">
        <v>0</v>
      </c>
      <c r="N21" s="27">
        <v>0</v>
      </c>
      <c r="O21" s="27">
        <v>0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</row>
    <row r="22" spans="1:75" s="23" customFormat="1" ht="18.75">
      <c r="A22" s="24" t="s">
        <v>45</v>
      </c>
      <c r="B22" s="28">
        <f>+'[1]การรักษาความสงบ(120)'!B15+'[1]การศึกษา(210)'!B20+'[1]สังคมสงเคราะห์ (230)'!B15+'[1]สร้างความเข็มแข็ง (250)'!B15+'[1]การศาสนา(260)'!B16+'[1]การเกษตร(320)'!B15</f>
        <v>54126660</v>
      </c>
      <c r="C22" s="25">
        <f t="shared" si="0"/>
        <v>9348040</v>
      </c>
      <c r="D22" s="27">
        <v>0</v>
      </c>
      <c r="E22" s="27">
        <f>+'[1]การรักษาความสงบ(120)'!C15</f>
        <v>200000</v>
      </c>
      <c r="F22" s="26">
        <f>+'[1]การศึกษา(210)'!C20</f>
        <v>8442040</v>
      </c>
      <c r="G22" s="27">
        <v>0</v>
      </c>
      <c r="H22" s="27">
        <v>0</v>
      </c>
      <c r="I22" s="27">
        <v>0</v>
      </c>
      <c r="J22" s="27">
        <v>0</v>
      </c>
      <c r="K22" s="27">
        <f>+'[1]การศาสนา(260)'!C16</f>
        <v>706000</v>
      </c>
      <c r="L22" s="27">
        <v>0</v>
      </c>
      <c r="M22" s="27">
        <v>0</v>
      </c>
      <c r="N22" s="27">
        <v>0</v>
      </c>
      <c r="O22" s="27">
        <v>0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</row>
    <row r="23" spans="1:75" s="23" customFormat="1" ht="18.75">
      <c r="A23" s="24" t="s">
        <v>46</v>
      </c>
      <c r="B23" s="25">
        <v>0</v>
      </c>
      <c r="C23" s="25">
        <f t="shared" si="0"/>
        <v>6606000</v>
      </c>
      <c r="D23" s="27">
        <v>0</v>
      </c>
      <c r="E23" s="27">
        <v>0</v>
      </c>
      <c r="F23" s="27">
        <v>0</v>
      </c>
      <c r="G23" s="27">
        <v>0</v>
      </c>
      <c r="H23" s="27">
        <f>+'[1]สาธารณสุข (220)'!C16</f>
        <v>6606000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</row>
    <row r="24" spans="1:75" s="23" customFormat="1" ht="18.75">
      <c r="A24" s="24" t="s">
        <v>47</v>
      </c>
      <c r="B24" s="26">
        <f>+'[1]งานบริหารทั่วไป(110)'!B16</f>
        <v>200000</v>
      </c>
      <c r="C24" s="25">
        <f t="shared" si="0"/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</row>
    <row r="25" spans="1:75" s="23" customFormat="1" ht="18.75">
      <c r="A25" s="24" t="s">
        <v>7</v>
      </c>
      <c r="B25" s="25">
        <f>+'[1]งบกลาง(410)'!C17</f>
        <v>33242770</v>
      </c>
      <c r="C25" s="25">
        <f t="shared" si="0"/>
        <v>3538373.8000000003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f>+'[1]งบกลาง(410)'!D17</f>
        <v>3538373.8000000003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</row>
    <row r="26" spans="1:75" s="23" customFormat="1" ht="18.75">
      <c r="A26" s="24" t="s">
        <v>48</v>
      </c>
      <c r="B26" s="25">
        <f>+'[1]งบกลาง(410)'!C18</f>
        <v>886500</v>
      </c>
      <c r="C26" s="25">
        <f t="shared" si="0"/>
        <v>187761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f>+'[1]งบกลาง(410)'!D18</f>
        <v>187761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</row>
    <row r="27" spans="1:75" s="23" customFormat="1" ht="18.75">
      <c r="A27" s="24" t="s">
        <v>49</v>
      </c>
      <c r="B27" s="25">
        <f>+'[1]งานบริหารทั่วไป(110)'!B18+'[1]การศึกษา(210)'!B23+'[1]อุตสาหกรรม(310)'!B18</f>
        <v>7530700</v>
      </c>
      <c r="C27" s="25">
        <f t="shared" si="0"/>
        <v>146975</v>
      </c>
      <c r="D27" s="26">
        <v>25000</v>
      </c>
      <c r="E27" s="27">
        <v>0</v>
      </c>
      <c r="F27" s="27">
        <f>+'[1]การศึกษา(210)'!C23</f>
        <v>2500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f>+'[1]อุตสาหกรรม(310)'!C18</f>
        <v>119475</v>
      </c>
      <c r="M27" s="27">
        <v>0</v>
      </c>
      <c r="N27" s="27">
        <v>0</v>
      </c>
      <c r="O27" s="27">
        <v>0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</row>
    <row r="28" spans="1:75" s="23" customFormat="1" ht="18.75">
      <c r="A28" s="24" t="s">
        <v>50</v>
      </c>
      <c r="B28" s="25">
        <v>0</v>
      </c>
      <c r="C28" s="25">
        <f t="shared" si="0"/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</row>
    <row r="29" spans="1:75" s="23" customFormat="1" ht="18.75">
      <c r="A29" s="29" t="s">
        <v>51</v>
      </c>
      <c r="B29" s="25">
        <f>+'[1]งานบริหารทั่วไป(110)'!B19+'[1]การศึกษา(210)'!B25+'[1]เคหะชุมชน(240)'!B19+'[1]การศาสนา(260)'!B19+'[1]อุตสาหกรรม(310)'!B20</f>
        <v>269646900</v>
      </c>
      <c r="C29" s="25">
        <f t="shared" si="0"/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</row>
    <row r="30" spans="1:75" s="23" customFormat="1" ht="18.75">
      <c r="A30" s="30" t="s">
        <v>52</v>
      </c>
      <c r="B30" s="31">
        <f>+'[1]เคหะชุมชน(240)'!B20+'[1]การศาสนา(260)'!B20</f>
        <v>51081000</v>
      </c>
      <c r="C30" s="25">
        <f t="shared" si="0"/>
        <v>0</v>
      </c>
      <c r="D30" s="27">
        <v>0</v>
      </c>
      <c r="E30" s="32">
        <v>0</v>
      </c>
      <c r="F30" s="27">
        <v>0</v>
      </c>
      <c r="G30" s="32">
        <v>0</v>
      </c>
      <c r="H30" s="32">
        <v>0</v>
      </c>
      <c r="I30" s="27">
        <v>0</v>
      </c>
      <c r="J30" s="27">
        <v>0</v>
      </c>
      <c r="K30" s="32">
        <v>0</v>
      </c>
      <c r="L30" s="32">
        <v>0</v>
      </c>
      <c r="M30" s="27">
        <v>0</v>
      </c>
      <c r="N30" s="27">
        <v>0</v>
      </c>
      <c r="O30" s="27">
        <v>0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</row>
    <row r="31" spans="1:75" s="23" customFormat="1" ht="19.5" thickBot="1">
      <c r="A31" s="33" t="s">
        <v>4</v>
      </c>
      <c r="B31" s="34">
        <f>SUM(B9:B30)</f>
        <v>660000000</v>
      </c>
      <c r="C31" s="34">
        <f>SUM(C9:C30)</f>
        <v>45521893.32</v>
      </c>
      <c r="D31" s="34">
        <f aca="true" t="shared" si="1" ref="D31:K31">SUM(D9:D30)</f>
        <v>9907077.96</v>
      </c>
      <c r="E31" s="34">
        <f t="shared" si="1"/>
        <v>200000</v>
      </c>
      <c r="F31" s="34">
        <f t="shared" si="1"/>
        <v>20595776.36</v>
      </c>
      <c r="G31" s="34">
        <f t="shared" si="1"/>
        <v>0</v>
      </c>
      <c r="H31" s="34">
        <f t="shared" si="1"/>
        <v>6606000</v>
      </c>
      <c r="I31" s="34">
        <f t="shared" si="1"/>
        <v>0</v>
      </c>
      <c r="J31" s="34">
        <f t="shared" si="1"/>
        <v>0</v>
      </c>
      <c r="K31" s="34">
        <f t="shared" si="1"/>
        <v>971315.9199999999</v>
      </c>
      <c r="L31" s="35">
        <f>SUM(L9:L30)</f>
        <v>3515588.2800000003</v>
      </c>
      <c r="M31" s="35">
        <f>SUM(M9:M30)</f>
        <v>0</v>
      </c>
      <c r="N31" s="35">
        <f>SUM(N9:N30)</f>
        <v>0</v>
      </c>
      <c r="O31" s="35">
        <f>SUM(O25:O30)</f>
        <v>3726134.8000000003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</row>
    <row r="32" spans="1:75" s="23" customFormat="1" ht="19.5" thickTop="1">
      <c r="A32" s="36"/>
      <c r="B32" s="37"/>
      <c r="C32" s="37"/>
      <c r="D32" s="37"/>
      <c r="E32" s="38"/>
      <c r="F32" s="37"/>
      <c r="G32" s="38"/>
      <c r="H32" s="38"/>
      <c r="I32" s="38"/>
      <c r="J32" s="38"/>
      <c r="K32" s="38"/>
      <c r="L32" s="38"/>
      <c r="M32" s="38"/>
      <c r="N32" s="38"/>
      <c r="O32" s="38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</row>
    <row r="33" spans="1:75" s="23" customFormat="1" ht="18.75">
      <c r="A33" s="36"/>
      <c r="B33" s="37"/>
      <c r="C33" s="37"/>
      <c r="D33" s="37"/>
      <c r="E33" s="38"/>
      <c r="F33" s="37"/>
      <c r="G33" s="38"/>
      <c r="H33" s="38"/>
      <c r="I33" s="38"/>
      <c r="J33" s="38"/>
      <c r="K33" s="38"/>
      <c r="L33" s="38"/>
      <c r="M33" s="38"/>
      <c r="N33" s="38"/>
      <c r="O33" s="38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</row>
    <row r="34" spans="1:75" s="23" customFormat="1" ht="18.75">
      <c r="A34" s="36"/>
      <c r="B34" s="37"/>
      <c r="C34" s="37"/>
      <c r="D34" s="37"/>
      <c r="E34" s="38"/>
      <c r="F34" s="37"/>
      <c r="G34" s="38"/>
      <c r="H34" s="38"/>
      <c r="I34" s="38"/>
      <c r="J34" s="38"/>
      <c r="K34" s="38"/>
      <c r="L34" s="38"/>
      <c r="M34" s="38"/>
      <c r="N34" s="38"/>
      <c r="O34" s="38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</row>
    <row r="35" spans="1:15" ht="18">
      <c r="A35" s="63" t="s">
        <v>53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18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8">
      <c r="A37" s="42"/>
      <c r="B37" s="42"/>
      <c r="C37" s="42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</row>
    <row r="38" spans="1:75" s="48" customFormat="1" ht="18.75">
      <c r="A38" s="64" t="s">
        <v>1</v>
      </c>
      <c r="B38" s="65" t="s">
        <v>0</v>
      </c>
      <c r="C38" s="65" t="s">
        <v>9</v>
      </c>
      <c r="D38" s="43" t="s">
        <v>10</v>
      </c>
      <c r="E38" s="44" t="s">
        <v>11</v>
      </c>
      <c r="F38" s="66" t="s">
        <v>12</v>
      </c>
      <c r="G38" s="43" t="s">
        <v>13</v>
      </c>
      <c r="H38" s="69" t="s">
        <v>14</v>
      </c>
      <c r="I38" s="45" t="s">
        <v>15</v>
      </c>
      <c r="J38" s="43" t="s">
        <v>16</v>
      </c>
      <c r="K38" s="44" t="s">
        <v>17</v>
      </c>
      <c r="L38" s="46" t="s">
        <v>18</v>
      </c>
      <c r="M38" s="66" t="s">
        <v>19</v>
      </c>
      <c r="N38" s="72" t="s">
        <v>20</v>
      </c>
      <c r="O38" s="69" t="s">
        <v>7</v>
      </c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</row>
    <row r="39" spans="1:75" s="48" customFormat="1" ht="18.75">
      <c r="A39" s="64"/>
      <c r="B39" s="65"/>
      <c r="C39" s="65"/>
      <c r="D39" s="49" t="s">
        <v>21</v>
      </c>
      <c r="E39" s="50" t="s">
        <v>22</v>
      </c>
      <c r="F39" s="67"/>
      <c r="G39" s="49" t="s">
        <v>23</v>
      </c>
      <c r="H39" s="70"/>
      <c r="I39" s="51" t="s">
        <v>24</v>
      </c>
      <c r="J39" s="49" t="s">
        <v>25</v>
      </c>
      <c r="K39" s="50" t="s">
        <v>26</v>
      </c>
      <c r="L39" s="52" t="s">
        <v>27</v>
      </c>
      <c r="M39" s="67"/>
      <c r="N39" s="73"/>
      <c r="O39" s="70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</row>
    <row r="40" spans="1:75" s="48" customFormat="1" ht="18.75">
      <c r="A40" s="64"/>
      <c r="B40" s="65"/>
      <c r="C40" s="65"/>
      <c r="D40" s="53"/>
      <c r="E40" s="54" t="s">
        <v>28</v>
      </c>
      <c r="F40" s="68"/>
      <c r="G40" s="53"/>
      <c r="H40" s="71"/>
      <c r="I40" s="55"/>
      <c r="J40" s="53" t="s">
        <v>29</v>
      </c>
      <c r="K40" s="54" t="s">
        <v>30</v>
      </c>
      <c r="L40" s="56" t="s">
        <v>31</v>
      </c>
      <c r="M40" s="68"/>
      <c r="N40" s="74"/>
      <c r="O40" s="71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</row>
    <row r="41" spans="1:75" s="23" customFormat="1" ht="18.75">
      <c r="A41" s="57" t="s">
        <v>54</v>
      </c>
      <c r="B41" s="20"/>
      <c r="C41" s="20"/>
      <c r="D41" s="20"/>
      <c r="E41" s="20"/>
      <c r="F41" s="20"/>
      <c r="G41" s="21"/>
      <c r="H41" s="21"/>
      <c r="I41" s="21"/>
      <c r="J41" s="21"/>
      <c r="K41" s="21"/>
      <c r="L41" s="21"/>
      <c r="M41" s="21"/>
      <c r="N41" s="21"/>
      <c r="O41" s="21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</row>
    <row r="42" spans="1:75" s="23" customFormat="1" ht="18.75">
      <c r="A42" s="24" t="s">
        <v>55</v>
      </c>
      <c r="B42" s="25">
        <v>55000000</v>
      </c>
      <c r="C42" s="25">
        <v>17808435.23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</row>
    <row r="43" spans="1:75" s="23" customFormat="1" ht="18.75">
      <c r="A43" s="24" t="s">
        <v>56</v>
      </c>
      <c r="B43" s="25">
        <v>1300000</v>
      </c>
      <c r="C43" s="25">
        <v>159286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</row>
    <row r="44" spans="1:75" s="23" customFormat="1" ht="18.75">
      <c r="A44" s="24" t="s">
        <v>57</v>
      </c>
      <c r="B44" s="25">
        <v>14470000</v>
      </c>
      <c r="C44" s="25">
        <v>9778471.52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</row>
    <row r="45" spans="1:75" s="23" customFormat="1" ht="18.75">
      <c r="A45" s="24" t="s">
        <v>58</v>
      </c>
      <c r="B45" s="25">
        <v>1240000</v>
      </c>
      <c r="C45" s="25">
        <v>179180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</row>
    <row r="46" spans="1:75" s="23" customFormat="1" ht="18.75">
      <c r="A46" s="24" t="s">
        <v>59</v>
      </c>
      <c r="B46" s="25">
        <v>60000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</row>
    <row r="47" spans="1:75" s="23" customFormat="1" ht="18.75">
      <c r="A47" s="24" t="s">
        <v>60</v>
      </c>
      <c r="B47" s="25">
        <v>480000000</v>
      </c>
      <c r="C47" s="27">
        <v>61344729.43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</row>
    <row r="48" spans="1:75" s="23" customFormat="1" ht="18.75">
      <c r="A48" s="24" t="s">
        <v>61</v>
      </c>
      <c r="B48" s="25">
        <v>107930000</v>
      </c>
      <c r="C48" s="25">
        <v>89090798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</row>
    <row r="49" spans="1:75" s="23" customFormat="1" ht="18.75">
      <c r="A49" s="58" t="s">
        <v>62</v>
      </c>
      <c r="B49" s="27">
        <v>0</v>
      </c>
      <c r="C49" s="26">
        <v>8948090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</row>
    <row r="50" spans="1:75" s="23" customFormat="1" ht="19.5" thickBot="1">
      <c r="A50" s="59" t="s">
        <v>3</v>
      </c>
      <c r="B50" s="34">
        <f>SUM(B42:B49)</f>
        <v>660000000</v>
      </c>
      <c r="C50" s="34">
        <f aca="true" t="shared" si="2" ref="C50:O50">SUM(C42:C49)</f>
        <v>187308990.18</v>
      </c>
      <c r="D50" s="34">
        <f t="shared" si="2"/>
        <v>0</v>
      </c>
      <c r="E50" s="34">
        <f t="shared" si="2"/>
        <v>0</v>
      </c>
      <c r="F50" s="34">
        <f t="shared" si="2"/>
        <v>0</v>
      </c>
      <c r="G50" s="34">
        <f t="shared" si="2"/>
        <v>0</v>
      </c>
      <c r="H50" s="34">
        <f t="shared" si="2"/>
        <v>0</v>
      </c>
      <c r="I50" s="34">
        <f t="shared" si="2"/>
        <v>0</v>
      </c>
      <c r="J50" s="34">
        <f t="shared" si="2"/>
        <v>0</v>
      </c>
      <c r="K50" s="34">
        <f t="shared" si="2"/>
        <v>0</v>
      </c>
      <c r="L50" s="34">
        <f t="shared" si="2"/>
        <v>0</v>
      </c>
      <c r="M50" s="34">
        <f t="shared" si="2"/>
        <v>0</v>
      </c>
      <c r="N50" s="34">
        <f t="shared" si="2"/>
        <v>0</v>
      </c>
      <c r="O50" s="34">
        <f t="shared" si="2"/>
        <v>0</v>
      </c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</row>
    <row r="51" spans="1:75" s="23" customFormat="1" ht="20.25" thickBot="1" thickTop="1">
      <c r="A51" s="60" t="s">
        <v>63</v>
      </c>
      <c r="B51" s="22"/>
      <c r="C51" s="61">
        <f>+C50-C31</f>
        <v>141787096.86</v>
      </c>
      <c r="D51" s="22"/>
      <c r="E51" s="22"/>
      <c r="F51" s="22"/>
      <c r="G51" s="62"/>
      <c r="H51" s="62"/>
      <c r="I51" s="62"/>
      <c r="J51" s="62"/>
      <c r="K51" s="62"/>
      <c r="L51" s="62"/>
      <c r="M51" s="62"/>
      <c r="N51" s="62"/>
      <c r="O51" s="6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</row>
    <row r="52" ht="18.75" thickTop="1"/>
  </sheetData>
  <sheetProtection/>
  <mergeCells count="20">
    <mergeCell ref="O5:O7"/>
    <mergeCell ref="A1:O1"/>
    <mergeCell ref="A2:O2"/>
    <mergeCell ref="A3:O3"/>
    <mergeCell ref="A5:A7"/>
    <mergeCell ref="B5:B7"/>
    <mergeCell ref="C5:C7"/>
    <mergeCell ref="F5:F7"/>
    <mergeCell ref="H5:H7"/>
    <mergeCell ref="M5:M7"/>
    <mergeCell ref="N5:N7"/>
    <mergeCell ref="A35:O35"/>
    <mergeCell ref="A38:A40"/>
    <mergeCell ref="B38:B40"/>
    <mergeCell ref="C38:C40"/>
    <mergeCell ref="F38:F40"/>
    <mergeCell ref="H38:H40"/>
    <mergeCell ref="M38:M40"/>
    <mergeCell ref="N38:N40"/>
    <mergeCell ref="O38:O40"/>
  </mergeCells>
  <printOptions/>
  <pageMargins left="0.1968503937007874" right="0.1968503937007874" top="0.5905511811023623" bottom="0" header="0.3937007874015748" footer="0"/>
  <pageSetup horizontalDpi="600" verticalDpi="60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TrueFasterUser</cp:lastModifiedBy>
  <cp:lastPrinted>2014-05-02T07:40:29Z</cp:lastPrinted>
  <dcterms:created xsi:type="dcterms:W3CDTF">2014-05-02T04:45:14Z</dcterms:created>
  <dcterms:modified xsi:type="dcterms:W3CDTF">2014-05-02T07:40:44Z</dcterms:modified>
  <cp:category/>
  <cp:version/>
  <cp:contentType/>
  <cp:contentStatus/>
</cp:coreProperties>
</file>